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100" windowWidth="16480" windowHeight="10120" activeTab="0"/>
  </bookViews>
  <sheets>
    <sheet name="Foglio1 (2)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<sst xmlns="http://schemas.openxmlformats.org/spreadsheetml/2006/main" count="202" uniqueCount="140">
  <si>
    <t>A.4.4</t>
  </si>
  <si>
    <t>A.1.1</t>
  </si>
  <si>
    <t>F.14</t>
  </si>
  <si>
    <t>D.2.1</t>
  </si>
  <si>
    <t>F.10</t>
  </si>
  <si>
    <t>A.3.4</t>
  </si>
  <si>
    <t>F.19</t>
  </si>
  <si>
    <t>A.32</t>
  </si>
  <si>
    <t>P.1</t>
  </si>
  <si>
    <t>P.2</t>
  </si>
  <si>
    <t>F.20</t>
  </si>
  <si>
    <t>F.21</t>
  </si>
  <si>
    <t>F.23</t>
  </si>
  <si>
    <t>F.25</t>
  </si>
  <si>
    <t>V.8</t>
  </si>
  <si>
    <t>V.2-3</t>
  </si>
  <si>
    <t>F.22</t>
  </si>
  <si>
    <r>
      <t xml:space="preserve">Sono da considerarsi inoltre </t>
    </r>
    <r>
      <rPr>
        <b/>
        <sz val="9"/>
        <rFont val="Verdana"/>
        <family val="0"/>
      </rPr>
      <t>mq 1200</t>
    </r>
    <r>
      <rPr>
        <sz val="9"/>
        <rFont val="Verdana"/>
        <family val="0"/>
      </rPr>
      <t xml:space="preserve"> di attrezzature sanitarie (guardia medica, farmacie e uffici sanitari diversi)</t>
    </r>
  </si>
  <si>
    <t>Istituto Tecnico Commerciale</t>
  </si>
  <si>
    <t>In via Gioeni: nº10 aule</t>
  </si>
  <si>
    <r>
      <t xml:space="preserve">N.B.  </t>
    </r>
    <r>
      <rPr>
        <sz val="8"/>
        <rFont val="Verdana"/>
        <family val="0"/>
      </rPr>
      <t>* Le superfici scolastiche sono calcolate moltiplicando il n.ro reale delle aule esistenti o in programma per gl'indici di cui alla L. nº29 del 2.2.1976, Tab.2
       ** Le superfici dei parcheggi multipiano sono calcolate moltiplicando quella coperta per il n.ro dei piani</t>
    </r>
  </si>
  <si>
    <r>
      <t xml:space="preserve">N.B.  </t>
    </r>
    <r>
      <rPr>
        <sz val="8"/>
        <rFont val="Verdana"/>
        <family val="0"/>
      </rPr>
      <t>* Le superfici scolastiche sono calcolate moltiplicando il n.ro reale delle aule esistenti o in programma per gl'indici di cui alla L. nº29 del 2.2.1976, Tab.2
           Gli istituti medi superiori sono in gran numero localizzati in un Campus, previsto dal PRG in c.da S.Giusippuzzu.
       ** Le superfici dei parcheggi multipiano sono calcolate moltiplicando quella coperta per il n.ro dei piani
     *** La ASL ha dislocato quasi tutte le sue attrezzature ed uffici nei locali dell'ex ospedale psichiatrico</t>
    </r>
  </si>
  <si>
    <t>Culturali Direzionali</t>
  </si>
  <si>
    <t>Con aree a valle v.delle Mura</t>
  </si>
  <si>
    <t>P.za V.Emanuele-2 piani interr.</t>
  </si>
  <si>
    <t>Locali per attività culturali</t>
  </si>
  <si>
    <t>Formazione professionale</t>
  </si>
  <si>
    <t>Curia e Biblioteca Lucchesiana</t>
  </si>
  <si>
    <t>Uffici/Locali spettacolo/museo</t>
  </si>
  <si>
    <t>Ist.Gioeni</t>
  </si>
  <si>
    <t>Ex collegio Filippini</t>
  </si>
  <si>
    <t>Provincia/Prefett/Questura</t>
  </si>
  <si>
    <t>Nº21 aule</t>
  </si>
  <si>
    <r>
      <t xml:space="preserve">Calcolo Superfici Attrezzature a Livello Urbano e/o Territoriale </t>
    </r>
    <r>
      <rPr>
        <b/>
        <sz val="10"/>
        <rFont val="Verdana"/>
        <family val="0"/>
      </rPr>
      <t>(zona "F" DM 2.4.68)</t>
    </r>
  </si>
  <si>
    <t>PAG. 4</t>
  </si>
  <si>
    <t>Cattedrale</t>
  </si>
  <si>
    <t>Pal. vescovile</t>
  </si>
  <si>
    <t>Itria/Carcere Vecchio</t>
  </si>
  <si>
    <t>Pal.del Carretto</t>
  </si>
  <si>
    <t>Pal.Lazzarini o Del Campo</t>
  </si>
  <si>
    <t>S.M.dei Greci</t>
  </si>
  <si>
    <t>Pal.Tommasi</t>
  </si>
  <si>
    <t>Pal. del Barone e Filippazzo</t>
  </si>
  <si>
    <t>Teatro e Municipio</t>
  </si>
  <si>
    <t>Guardia di Finanza</t>
  </si>
  <si>
    <t>Palazzo celauro</t>
  </si>
  <si>
    <t>Ex distretto militare</t>
  </si>
  <si>
    <t>Tribunale</t>
  </si>
  <si>
    <t>Circolo dei Nobili</t>
  </si>
  <si>
    <t>Museo Civico</t>
  </si>
  <si>
    <t>Camera Commercio</t>
  </si>
  <si>
    <t>Liceo Classico</t>
  </si>
  <si>
    <t>S.Pietro</t>
  </si>
  <si>
    <t>Caserma CC.</t>
  </si>
  <si>
    <t>Banco di Sicilia</t>
  </si>
  <si>
    <t>Locali di culto e vari</t>
  </si>
  <si>
    <t>Residenza studenti</t>
  </si>
  <si>
    <t>Istruzione universitaria</t>
  </si>
  <si>
    <t>Uffici</t>
  </si>
  <si>
    <t>Centro culturale/Mostre</t>
  </si>
  <si>
    <t>Attività culturali ricreative</t>
  </si>
  <si>
    <t>Residenze e attività turistiche</t>
  </si>
  <si>
    <t>Attrezzature culturali</t>
  </si>
  <si>
    <t>Parte a museo</t>
  </si>
  <si>
    <t>Museo etnograf.e pinacoteca</t>
  </si>
  <si>
    <t>Solo parte monumento</t>
  </si>
  <si>
    <t>Biblioteca</t>
  </si>
  <si>
    <t>Uffico turismo</t>
  </si>
  <si>
    <t>Ricreazione giovani</t>
  </si>
  <si>
    <t>Denominazione</t>
  </si>
  <si>
    <t>Note</t>
  </si>
  <si>
    <t>Posiz.</t>
  </si>
  <si>
    <t>Rif.</t>
  </si>
  <si>
    <t>Superfici attrezzature</t>
  </si>
  <si>
    <t>Isolato</t>
  </si>
  <si>
    <t>Elab.</t>
  </si>
  <si>
    <t>Superf.
Totale</t>
  </si>
  <si>
    <t>Istruzione*</t>
  </si>
  <si>
    <t>Verde Gioco Sport</t>
  </si>
  <si>
    <t>Parcheggi**</t>
  </si>
  <si>
    <t>Zona</t>
  </si>
  <si>
    <t>Esistenti</t>
  </si>
  <si>
    <t>Previste</t>
  </si>
  <si>
    <t>Ref.</t>
  </si>
  <si>
    <t>mq</t>
  </si>
  <si>
    <t>S.Spirito</t>
  </si>
  <si>
    <t>Ex Ospedale</t>
  </si>
  <si>
    <t>San Francesco</t>
  </si>
  <si>
    <t>Totale pagina a riportare</t>
  </si>
  <si>
    <t>Totale superfici attrezzature</t>
  </si>
  <si>
    <t>Nuove attrezzature x2</t>
  </si>
  <si>
    <t>-----------------&gt;</t>
  </si>
  <si>
    <t>Superfici attrezzature previste</t>
  </si>
  <si>
    <t>Unità</t>
  </si>
  <si>
    <t>Standard richiesto</t>
  </si>
  <si>
    <t>mq/ab</t>
  </si>
  <si>
    <t>Superficie richiesta</t>
  </si>
  <si>
    <t>per nº 9347 abitanti al 2010</t>
  </si>
  <si>
    <t>Superficie prevista</t>
  </si>
  <si>
    <t>Totale al 2010</t>
  </si>
  <si>
    <t>Standard previsto</t>
  </si>
  <si>
    <t>Superficie prevista/nº abitanti</t>
  </si>
  <si>
    <t>Conventino Chiaramontano</t>
  </si>
  <si>
    <t>Seminario</t>
  </si>
  <si>
    <t>Parcheggi</t>
  </si>
  <si>
    <t>Parco urbano Nord</t>
  </si>
  <si>
    <t>Aree verdi diverse</t>
  </si>
  <si>
    <t>Piano stazione e Addolorata</t>
  </si>
  <si>
    <t>PAG. 5</t>
  </si>
  <si>
    <t>Riporto pagina precedente</t>
  </si>
  <si>
    <t>Parcheggi*</t>
  </si>
  <si>
    <t>VERIFICA STANDARD (Zona "F" DM 2.4.68)</t>
  </si>
  <si>
    <t>–––––––</t>
  </si>
  <si>
    <t>Stazione FF.SS</t>
  </si>
  <si>
    <t>Parcheggio Sinatra</t>
  </si>
  <si>
    <t>nº2 piani da ultimare oltre i 5</t>
  </si>
  <si>
    <t>Sanitarie***</t>
  </si>
  <si>
    <t>VERIFICA 
COMPLESSIVA</t>
  </si>
  <si>
    <t>Totale attrezzature =</t>
  </si>
  <si>
    <t>nº abitanti residenti =</t>
  </si>
  <si>
    <r>
      <t xml:space="preserve">= </t>
    </r>
    <r>
      <rPr>
        <b/>
        <sz val="9"/>
        <rFont val="Verdana"/>
        <family val="0"/>
      </rPr>
      <t xml:space="preserve">27 </t>
    </r>
    <r>
      <rPr>
        <sz val="9"/>
        <rFont val="Verdana"/>
        <family val="0"/>
      </rPr>
      <t xml:space="preserve"> mq/ab </t>
    </r>
  </si>
  <si>
    <t xml:space="preserve">Elab. </t>
  </si>
  <si>
    <t>n°</t>
  </si>
  <si>
    <t>5.10</t>
  </si>
  <si>
    <t>F.1</t>
  </si>
  <si>
    <t>A.2.1</t>
  </si>
  <si>
    <t>A.4.5</t>
  </si>
  <si>
    <t>A.2.2</t>
  </si>
  <si>
    <t>D.1.2</t>
  </si>
  <si>
    <t>A.1.5</t>
  </si>
  <si>
    <t>B.2.1</t>
  </si>
  <si>
    <t>A.1.7</t>
  </si>
  <si>
    <t>F.6</t>
  </si>
  <si>
    <t>A.2.3</t>
  </si>
  <si>
    <t>A.4.1</t>
  </si>
  <si>
    <t>F.9</t>
  </si>
  <si>
    <t>A.4.2</t>
  </si>
  <si>
    <t>B.2.2</t>
  </si>
  <si>
    <t>A.4.3</t>
  </si>
  <si>
    <t>D.1.1</t>
  </si>
</sst>
</file>

<file path=xl/styles.xml><?xml version="1.0" encoding="utf-8"?>
<styleSheet xmlns="http://schemas.openxmlformats.org/spreadsheetml/2006/main">
  <numFmts count="9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#.##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b/>
      <sz val="10"/>
      <name val="Verdana"/>
      <family val="0"/>
    </font>
    <font>
      <b/>
      <sz val="8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mediumGray">
        <fgColor indexed="22"/>
        <bgColor indexed="9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49" fontId="6" fillId="2" borderId="15" xfId="0" applyNumberFormat="1" applyFont="1" applyFill="1" applyBorder="1" applyAlignment="1">
      <alignment horizontal="center"/>
    </xf>
    <xf numFmtId="3" fontId="6" fillId="2" borderId="15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5" xfId="0" applyFont="1" applyFill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9" fillId="0" borderId="16" xfId="0" applyFont="1" applyBorder="1" applyAlignment="1">
      <alignment horizontal="left" shrinkToFit="1"/>
    </xf>
    <xf numFmtId="0" fontId="9" fillId="0" borderId="10" xfId="0" applyFont="1" applyBorder="1" applyAlignment="1">
      <alignment horizontal="left" shrinkToFit="1"/>
    </xf>
    <xf numFmtId="0" fontId="8" fillId="2" borderId="8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Border="1" applyAlignment="1">
      <alignment horizontal="left" shrinkToFit="1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shrinkToFit="1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8" xfId="0" applyFont="1" applyBorder="1" applyAlignment="1">
      <alignment/>
    </xf>
    <xf numFmtId="0" fontId="9" fillId="0" borderId="10" xfId="0" applyFont="1" applyBorder="1" applyAlignment="1">
      <alignment horizontal="left" wrapText="1"/>
    </xf>
    <xf numFmtId="0" fontId="8" fillId="0" borderId="15" xfId="0" applyFont="1" applyBorder="1" applyAlignment="1">
      <alignment horizontal="left"/>
    </xf>
    <xf numFmtId="0" fontId="9" fillId="2" borderId="2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 quotePrefix="1">
      <alignment vertical="center"/>
    </xf>
    <xf numFmtId="3" fontId="5" fillId="0" borderId="25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8" fillId="2" borderId="23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6" xfId="0" applyNumberFormat="1" applyFont="1" applyFill="1" applyBorder="1" applyAlignment="1">
      <alignment horizontal="left" vertical="top" wrapText="1"/>
    </xf>
    <xf numFmtId="0" fontId="5" fillId="0" borderId="25" xfId="0" applyNumberFormat="1" applyFont="1" applyFill="1" applyBorder="1" applyAlignment="1">
      <alignment horizontal="left" vertical="top" wrapText="1"/>
    </xf>
    <xf numFmtId="2" fontId="6" fillId="0" borderId="11" xfId="0" applyNumberFormat="1" applyFont="1" applyBorder="1" applyAlignment="1" quotePrefix="1">
      <alignment horizontal="center"/>
    </xf>
    <xf numFmtId="2" fontId="6" fillId="0" borderId="27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 quotePrefix="1">
      <alignment horizontal="center"/>
    </xf>
    <xf numFmtId="2" fontId="6" fillId="0" borderId="29" xfId="0" applyNumberFormat="1" applyFont="1" applyBorder="1" applyAlignment="1" quotePrefix="1">
      <alignment horizontal="center"/>
    </xf>
    <xf numFmtId="2" fontId="6" fillId="0" borderId="30" xfId="0" applyNumberFormat="1" applyFont="1" applyBorder="1" applyAlignment="1" quotePrefix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top" wrapText="1"/>
    </xf>
    <xf numFmtId="2" fontId="6" fillId="0" borderId="33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6" fillId="0" borderId="13" xfId="0" applyNumberFormat="1" applyFont="1" applyBorder="1" applyAlignment="1" quotePrefix="1">
      <alignment horizontal="center"/>
    </xf>
    <xf numFmtId="2" fontId="6" fillId="0" borderId="30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23" xfId="0" applyFont="1" applyBorder="1" applyAlignment="1" quotePrefix="1">
      <alignment horizontal="right"/>
    </xf>
    <xf numFmtId="0" fontId="6" fillId="0" borderId="24" xfId="0" applyFont="1" applyBorder="1" applyAlignment="1" quotePrefix="1">
      <alignment horizontal="right"/>
    </xf>
    <xf numFmtId="0" fontId="6" fillId="0" borderId="8" xfId="0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="200" zoomScaleNormal="200" workbookViewId="0" topLeftCell="A29">
      <selection activeCell="D49" sqref="D49"/>
    </sheetView>
  </sheetViews>
  <sheetFormatPr defaultColWidth="12.875" defaultRowHeight="13.5" customHeight="1"/>
  <cols>
    <col min="1" max="1" width="19.625" style="31" customWidth="1"/>
    <col min="2" max="2" width="21.50390625" style="31" customWidth="1"/>
    <col min="3" max="3" width="5.625" style="31" bestFit="1" customWidth="1"/>
    <col min="4" max="4" width="6.00390625" style="1" customWidth="1"/>
    <col min="5" max="5" width="9.625" style="31" customWidth="1"/>
    <col min="6" max="7" width="8.125" style="1" customWidth="1"/>
    <col min="8" max="9" width="7.625" style="1" bestFit="1" customWidth="1"/>
    <col min="10" max="10" width="7.875" style="1" customWidth="1"/>
    <col min="11" max="11" width="8.625" style="1" bestFit="1" customWidth="1"/>
    <col min="12" max="12" width="6.875" style="1" customWidth="1"/>
    <col min="13" max="13" width="7.50390625" style="1" bestFit="1" customWidth="1"/>
    <col min="14" max="14" width="12.125" style="1" customWidth="1"/>
    <col min="15" max="15" width="12.875" style="1" customWidth="1"/>
    <col min="16" max="16" width="20.625" style="1" customWidth="1"/>
    <col min="17" max="18" width="12.875" style="1" customWidth="1"/>
    <col min="19" max="19" width="19.50390625" style="1" customWidth="1"/>
    <col min="20" max="20" width="14.125" style="1" customWidth="1"/>
    <col min="21" max="16384" width="12.875" style="1" customWidth="1"/>
  </cols>
  <sheetData>
    <row r="1" spans="1:13" ht="21" customHeight="1">
      <c r="A1" s="115" t="s">
        <v>33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13" t="s">
        <v>34</v>
      </c>
      <c r="M1" s="114"/>
    </row>
    <row r="2" spans="1:13" ht="13.5" customHeight="1">
      <c r="A2" s="99" t="s">
        <v>69</v>
      </c>
      <c r="B2" s="96" t="s">
        <v>70</v>
      </c>
      <c r="C2" s="2" t="s">
        <v>71</v>
      </c>
      <c r="D2" s="3" t="s">
        <v>72</v>
      </c>
      <c r="E2" s="118" t="s">
        <v>73</v>
      </c>
      <c r="F2" s="119"/>
      <c r="G2" s="119"/>
      <c r="H2" s="119"/>
      <c r="I2" s="119"/>
      <c r="J2" s="119"/>
      <c r="K2" s="119"/>
      <c r="L2" s="119"/>
      <c r="M2" s="106"/>
    </row>
    <row r="3" spans="1:13" ht="13.5" customHeight="1">
      <c r="A3" s="100"/>
      <c r="B3" s="97"/>
      <c r="C3" s="4" t="s">
        <v>74</v>
      </c>
      <c r="D3" s="66" t="s">
        <v>121</v>
      </c>
      <c r="E3" s="94" t="s">
        <v>76</v>
      </c>
      <c r="F3" s="76" t="s">
        <v>22</v>
      </c>
      <c r="G3" s="77"/>
      <c r="H3" s="76" t="s">
        <v>77</v>
      </c>
      <c r="I3" s="77"/>
      <c r="J3" s="76" t="s">
        <v>78</v>
      </c>
      <c r="K3" s="77"/>
      <c r="L3" s="76" t="s">
        <v>79</v>
      </c>
      <c r="M3" s="77"/>
    </row>
    <row r="4" spans="1:13" ht="13.5" customHeight="1">
      <c r="A4" s="100"/>
      <c r="B4" s="97"/>
      <c r="C4" s="6" t="s">
        <v>80</v>
      </c>
      <c r="D4" s="7" t="s">
        <v>122</v>
      </c>
      <c r="E4" s="95"/>
      <c r="F4" s="8" t="s">
        <v>81</v>
      </c>
      <c r="G4" s="9" t="s">
        <v>82</v>
      </c>
      <c r="H4" s="8" t="s">
        <v>81</v>
      </c>
      <c r="I4" s="9" t="s">
        <v>82</v>
      </c>
      <c r="J4" s="8" t="s">
        <v>81</v>
      </c>
      <c r="K4" s="9" t="s">
        <v>82</v>
      </c>
      <c r="L4" s="8" t="s">
        <v>81</v>
      </c>
      <c r="M4" s="9" t="s">
        <v>82</v>
      </c>
    </row>
    <row r="5" spans="1:13" ht="13.5" customHeight="1">
      <c r="A5" s="101"/>
      <c r="B5" s="98"/>
      <c r="C5" s="8" t="s">
        <v>83</v>
      </c>
      <c r="D5" s="10" t="s">
        <v>123</v>
      </c>
      <c r="E5" s="9" t="s">
        <v>84</v>
      </c>
      <c r="F5" s="9" t="s">
        <v>84</v>
      </c>
      <c r="G5" s="9" t="s">
        <v>84</v>
      </c>
      <c r="H5" s="11" t="s">
        <v>84</v>
      </c>
      <c r="I5" s="11" t="s">
        <v>84</v>
      </c>
      <c r="J5" s="9" t="s">
        <v>84</v>
      </c>
      <c r="K5" s="9" t="s">
        <v>84</v>
      </c>
      <c r="L5" s="11" t="s">
        <v>84</v>
      </c>
      <c r="M5" s="11" t="s">
        <v>84</v>
      </c>
    </row>
    <row r="6" spans="1:13" ht="13.5" customHeight="1">
      <c r="A6" s="44" t="s">
        <v>35</v>
      </c>
      <c r="B6" s="19" t="s">
        <v>55</v>
      </c>
      <c r="C6" s="42">
        <v>1</v>
      </c>
      <c r="D6" s="12" t="s">
        <v>124</v>
      </c>
      <c r="E6" s="13">
        <v>3800</v>
      </c>
      <c r="F6" s="14">
        <v>3800</v>
      </c>
      <c r="G6" s="15"/>
      <c r="H6" s="14"/>
      <c r="I6" s="15"/>
      <c r="J6" s="14"/>
      <c r="K6" s="15"/>
      <c r="L6" s="14"/>
      <c r="M6" s="15"/>
    </row>
    <row r="7" spans="1:13" ht="13.5" customHeight="1">
      <c r="A7" s="45" t="s">
        <v>36</v>
      </c>
      <c r="B7" s="19" t="s">
        <v>27</v>
      </c>
      <c r="C7" s="43">
        <v>2</v>
      </c>
      <c r="D7" s="16" t="s">
        <v>125</v>
      </c>
      <c r="E7" s="13">
        <v>2967</v>
      </c>
      <c r="F7" s="17">
        <v>2967</v>
      </c>
      <c r="G7" s="18"/>
      <c r="H7" s="17"/>
      <c r="I7" s="18"/>
      <c r="J7" s="17"/>
      <c r="K7" s="18"/>
      <c r="L7" s="17"/>
      <c r="M7" s="18"/>
    </row>
    <row r="8" spans="1:13" ht="12.75" customHeight="1">
      <c r="A8" s="45" t="s">
        <v>37</v>
      </c>
      <c r="B8" s="19" t="s">
        <v>65</v>
      </c>
      <c r="C8" s="43">
        <v>3</v>
      </c>
      <c r="D8" s="16" t="s">
        <v>126</v>
      </c>
      <c r="E8" s="13">
        <v>652</v>
      </c>
      <c r="F8" s="17"/>
      <c r="G8" s="18">
        <v>652</v>
      </c>
      <c r="H8" s="17"/>
      <c r="I8" s="18"/>
      <c r="J8" s="17"/>
      <c r="K8" s="18"/>
      <c r="L8" s="17"/>
      <c r="M8" s="18"/>
    </row>
    <row r="9" spans="1:13" ht="13.5" customHeight="1">
      <c r="A9" s="45" t="s">
        <v>38</v>
      </c>
      <c r="B9" s="19" t="s">
        <v>66</v>
      </c>
      <c r="C9" s="43">
        <v>31</v>
      </c>
      <c r="D9" s="16" t="s">
        <v>127</v>
      </c>
      <c r="E9" s="13">
        <v>340</v>
      </c>
      <c r="F9" s="17"/>
      <c r="G9" s="18">
        <v>340</v>
      </c>
      <c r="H9" s="17"/>
      <c r="I9" s="18"/>
      <c r="J9" s="17"/>
      <c r="K9" s="18"/>
      <c r="L9" s="17"/>
      <c r="M9" s="18"/>
    </row>
    <row r="10" spans="1:13" ht="13.5" customHeight="1">
      <c r="A10" s="45" t="s">
        <v>39</v>
      </c>
      <c r="B10" s="19" t="s">
        <v>67</v>
      </c>
      <c r="C10" s="43">
        <v>43</v>
      </c>
      <c r="D10" s="16" t="s">
        <v>128</v>
      </c>
      <c r="E10" s="13">
        <v>500</v>
      </c>
      <c r="F10" s="17"/>
      <c r="G10" s="18">
        <v>500</v>
      </c>
      <c r="H10" s="17"/>
      <c r="I10" s="18"/>
      <c r="J10" s="17"/>
      <c r="K10" s="18"/>
      <c r="L10" s="17"/>
      <c r="M10" s="18"/>
    </row>
    <row r="11" spans="1:13" ht="13.5" customHeight="1">
      <c r="A11" s="45" t="s">
        <v>40</v>
      </c>
      <c r="B11" s="19" t="s">
        <v>63</v>
      </c>
      <c r="C11" s="43">
        <v>54</v>
      </c>
      <c r="D11" s="16" t="s">
        <v>129</v>
      </c>
      <c r="E11" s="13">
        <v>500</v>
      </c>
      <c r="F11" s="17"/>
      <c r="G11" s="18">
        <v>500</v>
      </c>
      <c r="H11" s="17"/>
      <c r="I11" s="18"/>
      <c r="J11" s="17"/>
      <c r="K11" s="18"/>
      <c r="L11" s="17"/>
      <c r="M11" s="18"/>
    </row>
    <row r="12" spans="1:13" ht="13.5" customHeight="1">
      <c r="A12" s="45" t="s">
        <v>41</v>
      </c>
      <c r="B12" s="19" t="s">
        <v>56</v>
      </c>
      <c r="C12" s="43">
        <v>58</v>
      </c>
      <c r="D12" s="16" t="s">
        <v>130</v>
      </c>
      <c r="E12" s="13">
        <v>690</v>
      </c>
      <c r="F12" s="17"/>
      <c r="G12" s="18">
        <v>690</v>
      </c>
      <c r="H12" s="17"/>
      <c r="I12" s="18"/>
      <c r="J12" s="17"/>
      <c r="K12" s="18"/>
      <c r="L12" s="17"/>
      <c r="M12" s="18"/>
    </row>
    <row r="13" spans="1:13" ht="13.5" customHeight="1">
      <c r="A13" s="45" t="s">
        <v>85</v>
      </c>
      <c r="B13" s="19" t="s">
        <v>64</v>
      </c>
      <c r="C13" s="43">
        <v>66</v>
      </c>
      <c r="D13" s="16" t="s">
        <v>131</v>
      </c>
      <c r="E13" s="13">
        <v>1394</v>
      </c>
      <c r="F13" s="17"/>
      <c r="G13" s="18">
        <v>1394</v>
      </c>
      <c r="H13" s="17"/>
      <c r="I13" s="18"/>
      <c r="J13" s="17"/>
      <c r="K13" s="18"/>
      <c r="L13" s="17"/>
      <c r="M13" s="18"/>
    </row>
    <row r="14" spans="1:13" ht="13.5" customHeight="1">
      <c r="A14" s="45" t="s">
        <v>29</v>
      </c>
      <c r="B14" s="19" t="s">
        <v>57</v>
      </c>
      <c r="C14" s="43">
        <v>72</v>
      </c>
      <c r="D14" s="16" t="s">
        <v>3</v>
      </c>
      <c r="E14" s="13">
        <v>4423</v>
      </c>
      <c r="F14" s="17">
        <v>500</v>
      </c>
      <c r="G14" s="18">
        <v>3923</v>
      </c>
      <c r="H14" s="17"/>
      <c r="I14" s="18"/>
      <c r="J14" s="17"/>
      <c r="K14" s="18"/>
      <c r="L14" s="17"/>
      <c r="M14" s="18"/>
    </row>
    <row r="15" spans="1:13" ht="13.5" customHeight="1">
      <c r="A15" s="45" t="s">
        <v>103</v>
      </c>
      <c r="B15" s="19" t="s">
        <v>26</v>
      </c>
      <c r="C15" s="43">
        <v>72</v>
      </c>
      <c r="D15" s="16" t="s">
        <v>132</v>
      </c>
      <c r="E15" s="13">
        <v>6172</v>
      </c>
      <c r="F15" s="17"/>
      <c r="G15" s="18"/>
      <c r="H15" s="17">
        <v>6172</v>
      </c>
      <c r="I15" s="18"/>
      <c r="J15" s="17"/>
      <c r="K15" s="18"/>
      <c r="L15" s="17"/>
      <c r="M15" s="18"/>
    </row>
    <row r="16" spans="1:13" ht="13.5" customHeight="1">
      <c r="A16" s="45" t="s">
        <v>42</v>
      </c>
      <c r="B16" s="19" t="s">
        <v>58</v>
      </c>
      <c r="C16" s="43">
        <v>77</v>
      </c>
      <c r="D16" s="16" t="s">
        <v>133</v>
      </c>
      <c r="E16" s="13">
        <v>1009</v>
      </c>
      <c r="F16" s="17">
        <v>250</v>
      </c>
      <c r="G16" s="18">
        <v>759</v>
      </c>
      <c r="H16" s="17"/>
      <c r="I16" s="18"/>
      <c r="J16" s="17"/>
      <c r="K16" s="18"/>
      <c r="L16" s="17"/>
      <c r="M16" s="18"/>
    </row>
    <row r="17" spans="1:13" ht="13.5" customHeight="1">
      <c r="A17" s="45" t="s">
        <v>86</v>
      </c>
      <c r="B17" s="19" t="s">
        <v>59</v>
      </c>
      <c r="C17" s="43">
        <v>94</v>
      </c>
      <c r="D17" s="16" t="s">
        <v>134</v>
      </c>
      <c r="E17" s="13">
        <v>4050</v>
      </c>
      <c r="F17" s="17"/>
      <c r="G17" s="18">
        <v>4050</v>
      </c>
      <c r="H17" s="17"/>
      <c r="I17" s="18"/>
      <c r="J17" s="17"/>
      <c r="K17" s="18"/>
      <c r="L17" s="17"/>
      <c r="M17" s="18"/>
    </row>
    <row r="18" spans="1:13" ht="13.5" customHeight="1">
      <c r="A18" s="45" t="s">
        <v>43</v>
      </c>
      <c r="B18" s="19" t="s">
        <v>28</v>
      </c>
      <c r="C18" s="43">
        <v>102</v>
      </c>
      <c r="D18" s="16" t="s">
        <v>135</v>
      </c>
      <c r="E18" s="13">
        <v>3530</v>
      </c>
      <c r="F18" s="17">
        <v>3230</v>
      </c>
      <c r="G18" s="18">
        <v>300</v>
      </c>
      <c r="H18" s="17"/>
      <c r="I18" s="18"/>
      <c r="J18" s="17"/>
      <c r="K18" s="18"/>
      <c r="L18" s="17"/>
      <c r="M18" s="18"/>
    </row>
    <row r="19" spans="1:13" ht="13.5" customHeight="1">
      <c r="A19" s="45" t="s">
        <v>44</v>
      </c>
      <c r="B19" s="19" t="s">
        <v>58</v>
      </c>
      <c r="C19" s="43">
        <v>105</v>
      </c>
      <c r="D19" s="16" t="s">
        <v>4</v>
      </c>
      <c r="E19" s="13">
        <v>790</v>
      </c>
      <c r="F19" s="17">
        <v>790</v>
      </c>
      <c r="G19" s="18"/>
      <c r="H19" s="17"/>
      <c r="I19" s="18"/>
      <c r="J19" s="17"/>
      <c r="K19" s="18"/>
      <c r="L19" s="17"/>
      <c r="M19" s="18"/>
    </row>
    <row r="20" spans="1:13" ht="13.5" customHeight="1">
      <c r="A20" s="45" t="s">
        <v>45</v>
      </c>
      <c r="B20" s="19" t="s">
        <v>60</v>
      </c>
      <c r="C20" s="43">
        <v>114</v>
      </c>
      <c r="D20" s="16" t="s">
        <v>136</v>
      </c>
      <c r="E20" s="13">
        <v>900</v>
      </c>
      <c r="F20" s="17">
        <v>900</v>
      </c>
      <c r="G20" s="18"/>
      <c r="H20" s="17"/>
      <c r="I20" s="18"/>
      <c r="J20" s="17"/>
      <c r="K20" s="18"/>
      <c r="L20" s="17"/>
      <c r="M20" s="18"/>
    </row>
    <row r="21" spans="1:13" ht="13.5" customHeight="1">
      <c r="A21" s="45" t="s">
        <v>46</v>
      </c>
      <c r="B21" s="19" t="s">
        <v>61</v>
      </c>
      <c r="C21" s="43">
        <v>117</v>
      </c>
      <c r="D21" s="16" t="s">
        <v>137</v>
      </c>
      <c r="E21" s="13">
        <v>2514</v>
      </c>
      <c r="F21" s="17"/>
      <c r="G21" s="18">
        <v>2514</v>
      </c>
      <c r="H21" s="17"/>
      <c r="I21" s="18"/>
      <c r="J21" s="17"/>
      <c r="K21" s="18"/>
      <c r="L21" s="17"/>
      <c r="M21" s="18"/>
    </row>
    <row r="22" spans="1:13" ht="13.5" customHeight="1">
      <c r="A22" s="45" t="s">
        <v>30</v>
      </c>
      <c r="B22" s="19" t="s">
        <v>68</v>
      </c>
      <c r="C22" s="43">
        <v>123</v>
      </c>
      <c r="D22" s="16" t="s">
        <v>138</v>
      </c>
      <c r="E22" s="13">
        <v>1028</v>
      </c>
      <c r="F22" s="17"/>
      <c r="G22" s="18">
        <v>1028</v>
      </c>
      <c r="H22" s="17"/>
      <c r="I22" s="18"/>
      <c r="J22" s="17"/>
      <c r="K22" s="18"/>
      <c r="L22" s="17"/>
      <c r="M22" s="18"/>
    </row>
    <row r="23" spans="1:13" ht="13.5" customHeight="1">
      <c r="A23" s="45" t="s">
        <v>47</v>
      </c>
      <c r="B23" s="19" t="s">
        <v>58</v>
      </c>
      <c r="C23" s="43">
        <v>124</v>
      </c>
      <c r="D23" s="16" t="s">
        <v>139</v>
      </c>
      <c r="E23" s="13">
        <v>1562</v>
      </c>
      <c r="F23" s="17">
        <v>1562</v>
      </c>
      <c r="G23" s="18"/>
      <c r="H23" s="17"/>
      <c r="I23" s="18"/>
      <c r="J23" s="17"/>
      <c r="K23" s="18"/>
      <c r="L23" s="17"/>
      <c r="M23" s="18"/>
    </row>
    <row r="24" spans="1:13" ht="13.5" customHeight="1">
      <c r="A24" s="45" t="s">
        <v>48</v>
      </c>
      <c r="B24" s="19" t="s">
        <v>60</v>
      </c>
      <c r="C24" s="43">
        <v>144</v>
      </c>
      <c r="D24" s="16" t="s">
        <v>0</v>
      </c>
      <c r="E24" s="13">
        <v>390</v>
      </c>
      <c r="F24" s="17">
        <v>390</v>
      </c>
      <c r="G24" s="18"/>
      <c r="H24" s="17"/>
      <c r="I24" s="18"/>
      <c r="J24" s="17"/>
      <c r="K24" s="18"/>
      <c r="L24" s="17"/>
      <c r="M24" s="18"/>
    </row>
    <row r="25" spans="1:13" ht="13.5" customHeight="1">
      <c r="A25" s="45" t="s">
        <v>49</v>
      </c>
      <c r="B25" s="19" t="s">
        <v>62</v>
      </c>
      <c r="C25" s="43">
        <v>143</v>
      </c>
      <c r="D25" s="16" t="s">
        <v>1</v>
      </c>
      <c r="E25" s="13">
        <v>987</v>
      </c>
      <c r="F25" s="17"/>
      <c r="G25" s="18">
        <v>987</v>
      </c>
      <c r="H25" s="17"/>
      <c r="I25" s="18"/>
      <c r="J25" s="17"/>
      <c r="K25" s="18"/>
      <c r="L25" s="17"/>
      <c r="M25" s="18"/>
    </row>
    <row r="26" spans="1:13" ht="13.5" customHeight="1">
      <c r="A26" s="45" t="s">
        <v>50</v>
      </c>
      <c r="B26" s="19" t="s">
        <v>58</v>
      </c>
      <c r="C26" s="43">
        <v>145</v>
      </c>
      <c r="D26" s="16" t="s">
        <v>2</v>
      </c>
      <c r="E26" s="13">
        <v>886</v>
      </c>
      <c r="F26" s="17"/>
      <c r="G26" s="18">
        <v>886</v>
      </c>
      <c r="H26" s="17"/>
      <c r="I26" s="18"/>
      <c r="J26" s="17"/>
      <c r="K26" s="18"/>
      <c r="L26" s="17"/>
      <c r="M26" s="18"/>
    </row>
    <row r="27" spans="1:13" ht="13.5" customHeight="1">
      <c r="A27" s="45" t="s">
        <v>87</v>
      </c>
      <c r="B27" s="19" t="s">
        <v>102</v>
      </c>
      <c r="C27" s="43">
        <v>156</v>
      </c>
      <c r="D27" s="16" t="s">
        <v>5</v>
      </c>
      <c r="E27" s="13">
        <v>1006</v>
      </c>
      <c r="F27" s="17">
        <v>1006</v>
      </c>
      <c r="G27" s="18"/>
      <c r="H27" s="17"/>
      <c r="I27" s="18"/>
      <c r="J27" s="17"/>
      <c r="K27" s="18"/>
      <c r="L27" s="17"/>
      <c r="M27" s="18"/>
    </row>
    <row r="28" spans="1:13" ht="13.5" customHeight="1">
      <c r="A28" s="45" t="s">
        <v>51</v>
      </c>
      <c r="B28" s="19" t="s">
        <v>32</v>
      </c>
      <c r="C28" s="43">
        <v>170</v>
      </c>
      <c r="D28" s="16" t="s">
        <v>6</v>
      </c>
      <c r="E28" s="13">
        <v>2690</v>
      </c>
      <c r="F28" s="17"/>
      <c r="G28" s="18"/>
      <c r="H28" s="17">
        <v>13545</v>
      </c>
      <c r="I28" s="18"/>
      <c r="J28" s="17"/>
      <c r="K28" s="18"/>
      <c r="L28" s="17"/>
      <c r="M28" s="18"/>
    </row>
    <row r="29" spans="1:13" ht="13.5" customHeight="1">
      <c r="A29" s="45" t="s">
        <v>52</v>
      </c>
      <c r="B29" s="19" t="s">
        <v>25</v>
      </c>
      <c r="C29" s="43">
        <v>172</v>
      </c>
      <c r="D29" s="16" t="s">
        <v>7</v>
      </c>
      <c r="E29" s="13">
        <v>364</v>
      </c>
      <c r="F29" s="17">
        <v>364</v>
      </c>
      <c r="G29" s="18"/>
      <c r="H29" s="17"/>
      <c r="I29" s="18"/>
      <c r="J29" s="17"/>
      <c r="K29" s="18"/>
      <c r="L29" s="17"/>
      <c r="M29" s="18"/>
    </row>
    <row r="30" spans="1:13" ht="13.5" customHeight="1">
      <c r="A30" s="45" t="s">
        <v>104</v>
      </c>
      <c r="B30" s="19" t="s">
        <v>24</v>
      </c>
      <c r="C30" s="43"/>
      <c r="D30" s="16" t="s">
        <v>8</v>
      </c>
      <c r="E30" s="13">
        <v>12000</v>
      </c>
      <c r="F30" s="17"/>
      <c r="G30" s="18"/>
      <c r="H30" s="17"/>
      <c r="I30" s="18"/>
      <c r="J30" s="17"/>
      <c r="K30" s="18"/>
      <c r="L30" s="17"/>
      <c r="M30" s="18">
        <v>12000</v>
      </c>
    </row>
    <row r="31" spans="1:13" ht="13.5" customHeight="1">
      <c r="A31" s="45" t="s">
        <v>114</v>
      </c>
      <c r="B31" s="19" t="s">
        <v>115</v>
      </c>
      <c r="C31" s="43">
        <v>195</v>
      </c>
      <c r="D31" s="16" t="s">
        <v>9</v>
      </c>
      <c r="E31" s="13">
        <v>2728</v>
      </c>
      <c r="F31" s="17"/>
      <c r="G31" s="18"/>
      <c r="H31" s="17"/>
      <c r="I31" s="18"/>
      <c r="J31" s="17"/>
      <c r="K31" s="18"/>
      <c r="L31" s="17"/>
      <c r="M31" s="18">
        <v>2728</v>
      </c>
    </row>
    <row r="32" spans="1:13" ht="13.5" customHeight="1">
      <c r="A32" s="45" t="s">
        <v>31</v>
      </c>
      <c r="B32" s="19" t="s">
        <v>58</v>
      </c>
      <c r="C32" s="43">
        <v>196</v>
      </c>
      <c r="D32" s="16" t="s">
        <v>10</v>
      </c>
      <c r="E32" s="13">
        <v>3840</v>
      </c>
      <c r="F32" s="17">
        <v>3840</v>
      </c>
      <c r="G32" s="18"/>
      <c r="H32" s="17"/>
      <c r="I32" s="18"/>
      <c r="J32" s="17"/>
      <c r="K32" s="18"/>
      <c r="L32" s="17"/>
      <c r="M32" s="18"/>
    </row>
    <row r="33" spans="1:13" ht="13.5" customHeight="1">
      <c r="A33" s="45" t="s">
        <v>53</v>
      </c>
      <c r="B33" s="19" t="s">
        <v>58</v>
      </c>
      <c r="C33" s="43">
        <v>196</v>
      </c>
      <c r="D33" s="16" t="s">
        <v>11</v>
      </c>
      <c r="E33" s="13">
        <v>1145</v>
      </c>
      <c r="F33" s="17">
        <v>1145</v>
      </c>
      <c r="G33" s="18"/>
      <c r="H33" s="17"/>
      <c r="I33" s="18"/>
      <c r="J33" s="17"/>
      <c r="K33" s="18"/>
      <c r="L33" s="17"/>
      <c r="M33" s="18"/>
    </row>
    <row r="34" spans="1:13" ht="13.5" customHeight="1">
      <c r="A34" s="20" t="s">
        <v>88</v>
      </c>
      <c r="B34" s="21"/>
      <c r="C34" s="22"/>
      <c r="D34" s="23"/>
      <c r="E34" s="24">
        <f>SUM(E6:E33)</f>
        <v>62857</v>
      </c>
      <c r="F34" s="24">
        <f>SUM(F6:F33)</f>
        <v>20744</v>
      </c>
      <c r="G34" s="24">
        <f aca="true" t="shared" si="0" ref="G34:M34">SUM(G6:G33)</f>
        <v>18523</v>
      </c>
      <c r="H34" s="24">
        <f t="shared" si="0"/>
        <v>19717</v>
      </c>
      <c r="I34" s="24">
        <f t="shared" si="0"/>
        <v>0</v>
      </c>
      <c r="J34" s="24">
        <f t="shared" si="0"/>
        <v>0</v>
      </c>
      <c r="K34" s="24">
        <f t="shared" si="0"/>
        <v>0</v>
      </c>
      <c r="L34" s="24">
        <f t="shared" si="0"/>
        <v>0</v>
      </c>
      <c r="M34" s="24">
        <f t="shared" si="0"/>
        <v>14728</v>
      </c>
    </row>
    <row r="35" spans="1:13" ht="13.5" customHeight="1">
      <c r="A35" s="84" t="s">
        <v>20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1:13" s="52" customFormat="1" ht="13.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  <row r="37" spans="1:13" s="25" customFormat="1" ht="13.5" customHeight="1">
      <c r="A37" s="53"/>
      <c r="B37" s="54"/>
      <c r="C37" s="55"/>
      <c r="D37" s="55"/>
      <c r="E37" s="56"/>
      <c r="F37" s="57"/>
      <c r="G37" s="57"/>
      <c r="H37" s="57"/>
      <c r="I37" s="57"/>
      <c r="J37" s="57"/>
      <c r="K37" s="57"/>
      <c r="L37" s="57"/>
      <c r="M37" s="57"/>
    </row>
    <row r="38" spans="1:13" ht="13.5" customHeight="1">
      <c r="A38" s="115" t="s">
        <v>33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7"/>
      <c r="L38" s="113" t="s">
        <v>108</v>
      </c>
      <c r="M38" s="114"/>
    </row>
    <row r="39" spans="1:13" ht="13.5" customHeight="1">
      <c r="A39" s="99" t="s">
        <v>69</v>
      </c>
      <c r="B39" s="96" t="s">
        <v>70</v>
      </c>
      <c r="C39" s="2" t="s">
        <v>71</v>
      </c>
      <c r="D39" s="3" t="s">
        <v>72</v>
      </c>
      <c r="E39" s="118" t="s">
        <v>73</v>
      </c>
      <c r="F39" s="119"/>
      <c r="G39" s="119"/>
      <c r="H39" s="119"/>
      <c r="I39" s="119"/>
      <c r="J39" s="119"/>
      <c r="K39" s="119"/>
      <c r="L39" s="119"/>
      <c r="M39" s="106"/>
    </row>
    <row r="40" spans="1:13" ht="13.5" customHeight="1">
      <c r="A40" s="100"/>
      <c r="B40" s="97"/>
      <c r="C40" s="4" t="s">
        <v>74</v>
      </c>
      <c r="D40" s="5" t="s">
        <v>75</v>
      </c>
      <c r="E40" s="94" t="s">
        <v>76</v>
      </c>
      <c r="F40" s="76" t="s">
        <v>22</v>
      </c>
      <c r="G40" s="77"/>
      <c r="H40" s="76" t="s">
        <v>77</v>
      </c>
      <c r="I40" s="77"/>
      <c r="J40" s="76" t="s">
        <v>78</v>
      </c>
      <c r="K40" s="77"/>
      <c r="L40" s="76" t="s">
        <v>110</v>
      </c>
      <c r="M40" s="77"/>
    </row>
    <row r="41" spans="1:13" ht="13.5" customHeight="1">
      <c r="A41" s="100"/>
      <c r="B41" s="97"/>
      <c r="C41" s="6" t="s">
        <v>80</v>
      </c>
      <c r="D41" s="7"/>
      <c r="E41" s="95"/>
      <c r="F41" s="8" t="s">
        <v>81</v>
      </c>
      <c r="G41" s="9" t="s">
        <v>82</v>
      </c>
      <c r="H41" s="8" t="s">
        <v>81</v>
      </c>
      <c r="I41" s="9" t="s">
        <v>82</v>
      </c>
      <c r="J41" s="8" t="s">
        <v>81</v>
      </c>
      <c r="K41" s="9" t="s">
        <v>82</v>
      </c>
      <c r="L41" s="8" t="s">
        <v>81</v>
      </c>
      <c r="M41" s="9" t="s">
        <v>82</v>
      </c>
    </row>
    <row r="42" spans="1:13" ht="13.5" customHeight="1">
      <c r="A42" s="100"/>
      <c r="B42" s="97"/>
      <c r="C42" s="6" t="s">
        <v>83</v>
      </c>
      <c r="D42" s="7"/>
      <c r="E42" s="47" t="s">
        <v>84</v>
      </c>
      <c r="F42" s="47" t="s">
        <v>84</v>
      </c>
      <c r="G42" s="47" t="s">
        <v>84</v>
      </c>
      <c r="H42" s="48" t="s">
        <v>84</v>
      </c>
      <c r="I42" s="48" t="s">
        <v>84</v>
      </c>
      <c r="J42" s="47" t="s">
        <v>84</v>
      </c>
      <c r="K42" s="47" t="s">
        <v>84</v>
      </c>
      <c r="L42" s="48" t="s">
        <v>84</v>
      </c>
      <c r="M42" s="48" t="s">
        <v>84</v>
      </c>
    </row>
    <row r="43" spans="1:13" s="51" customFormat="1" ht="13.5" customHeight="1">
      <c r="A43" s="93" t="s">
        <v>109</v>
      </c>
      <c r="B43" s="93"/>
      <c r="C43" s="26"/>
      <c r="D43" s="49"/>
      <c r="E43" s="50">
        <f>SUM(E34)</f>
        <v>62857</v>
      </c>
      <c r="F43" s="50">
        <f aca="true" t="shared" si="1" ref="F43:M43">SUM(F34)</f>
        <v>20744</v>
      </c>
      <c r="G43" s="50">
        <f t="shared" si="1"/>
        <v>18523</v>
      </c>
      <c r="H43" s="50">
        <f t="shared" si="1"/>
        <v>19717</v>
      </c>
      <c r="I43" s="50">
        <f t="shared" si="1"/>
        <v>0</v>
      </c>
      <c r="J43" s="50">
        <f t="shared" si="1"/>
        <v>0</v>
      </c>
      <c r="K43" s="50">
        <f t="shared" si="1"/>
        <v>0</v>
      </c>
      <c r="L43" s="50">
        <f t="shared" si="1"/>
        <v>0</v>
      </c>
      <c r="M43" s="50">
        <f t="shared" si="1"/>
        <v>14728</v>
      </c>
    </row>
    <row r="44" spans="1:13" s="51" customFormat="1" ht="12">
      <c r="A44" s="45" t="s">
        <v>54</v>
      </c>
      <c r="B44" s="64" t="s">
        <v>58</v>
      </c>
      <c r="C44" s="43">
        <v>200</v>
      </c>
      <c r="D44" s="43" t="s">
        <v>12</v>
      </c>
      <c r="E44" s="13">
        <v>1081</v>
      </c>
      <c r="F44" s="17">
        <v>1081</v>
      </c>
      <c r="G44" s="18"/>
      <c r="H44" s="17"/>
      <c r="I44" s="18"/>
      <c r="J44" s="17"/>
      <c r="K44" s="18"/>
      <c r="L44" s="17"/>
      <c r="M44" s="18"/>
    </row>
    <row r="45" spans="1:13" ht="12">
      <c r="A45" s="45" t="s">
        <v>18</v>
      </c>
      <c r="B45" s="64" t="s">
        <v>19</v>
      </c>
      <c r="C45" s="43">
        <v>202</v>
      </c>
      <c r="D45" s="43" t="s">
        <v>13</v>
      </c>
      <c r="E45" s="13">
        <v>1430</v>
      </c>
      <c r="F45" s="17">
        <v>1400</v>
      </c>
      <c r="G45" s="18"/>
      <c r="H45" s="17">
        <v>6870</v>
      </c>
      <c r="I45" s="18"/>
      <c r="J45" s="17"/>
      <c r="K45" s="18"/>
      <c r="L45" s="17"/>
      <c r="M45" s="18"/>
    </row>
    <row r="46" spans="1:13" ht="12">
      <c r="A46" s="45" t="s">
        <v>105</v>
      </c>
      <c r="B46" s="64" t="s">
        <v>23</v>
      </c>
      <c r="C46" s="43"/>
      <c r="D46" s="43" t="s">
        <v>14</v>
      </c>
      <c r="E46" s="13">
        <v>129714</v>
      </c>
      <c r="F46" s="17"/>
      <c r="G46" s="18"/>
      <c r="H46" s="17"/>
      <c r="I46" s="18"/>
      <c r="J46" s="17"/>
      <c r="K46" s="18">
        <v>129714</v>
      </c>
      <c r="L46" s="17"/>
      <c r="M46" s="18"/>
    </row>
    <row r="47" spans="1:13" ht="12">
      <c r="A47" s="45" t="s">
        <v>106</v>
      </c>
      <c r="B47" s="64" t="s">
        <v>107</v>
      </c>
      <c r="C47" s="43"/>
      <c r="D47" s="43" t="s">
        <v>15</v>
      </c>
      <c r="E47" s="13">
        <v>19000</v>
      </c>
      <c r="F47" s="17"/>
      <c r="G47" s="18"/>
      <c r="H47" s="17"/>
      <c r="I47" s="18"/>
      <c r="J47" s="17"/>
      <c r="K47" s="18">
        <v>19000</v>
      </c>
      <c r="L47" s="17"/>
      <c r="M47" s="18"/>
    </row>
    <row r="48" spans="1:13" ht="12">
      <c r="A48" s="45" t="s">
        <v>113</v>
      </c>
      <c r="B48" s="64"/>
      <c r="C48" s="43">
        <v>199</v>
      </c>
      <c r="D48" s="43" t="s">
        <v>16</v>
      </c>
      <c r="E48" s="13">
        <v>26000</v>
      </c>
      <c r="F48" s="17"/>
      <c r="G48" s="18"/>
      <c r="H48" s="17"/>
      <c r="I48" s="18"/>
      <c r="J48" s="17"/>
      <c r="K48" s="18">
        <v>19000</v>
      </c>
      <c r="L48" s="17"/>
      <c r="M48" s="18"/>
    </row>
    <row r="49" spans="1:13" ht="13.5" customHeight="1">
      <c r="A49" s="65" t="s">
        <v>89</v>
      </c>
      <c r="B49" s="27"/>
      <c r="C49" s="28"/>
      <c r="D49" s="29"/>
      <c r="E49" s="29">
        <f>SUM(E43:E47)</f>
        <v>214082</v>
      </c>
      <c r="F49" s="29">
        <f>SUM(F43:F47)</f>
        <v>23225</v>
      </c>
      <c r="G49" s="30">
        <f aca="true" t="shared" si="2" ref="G49:M49">SUM(G43:G47)</f>
        <v>18523</v>
      </c>
      <c r="H49" s="29">
        <f t="shared" si="2"/>
        <v>26587</v>
      </c>
      <c r="I49" s="29">
        <f t="shared" si="2"/>
        <v>0</v>
      </c>
      <c r="J49" s="29">
        <f t="shared" si="2"/>
        <v>0</v>
      </c>
      <c r="K49" s="29">
        <f t="shared" si="2"/>
        <v>148714</v>
      </c>
      <c r="L49" s="29">
        <f t="shared" si="2"/>
        <v>0</v>
      </c>
      <c r="M49" s="29">
        <f t="shared" si="2"/>
        <v>14728</v>
      </c>
    </row>
    <row r="50" spans="2:13" ht="13.5" customHeight="1">
      <c r="B50" s="32" t="s">
        <v>90</v>
      </c>
      <c r="C50" s="125" t="s">
        <v>91</v>
      </c>
      <c r="D50" s="126"/>
      <c r="E50" s="127"/>
      <c r="F50" s="33"/>
      <c r="G50" s="29">
        <f>SUM(G49*2)</f>
        <v>37046</v>
      </c>
      <c r="H50" s="33"/>
      <c r="I50" s="33"/>
      <c r="J50" s="33"/>
      <c r="K50" s="29"/>
      <c r="L50" s="34"/>
      <c r="M50" s="35"/>
    </row>
    <row r="51" spans="1:13" s="25" customFormat="1" ht="13.5" customHeight="1">
      <c r="A51" s="26" t="s">
        <v>99</v>
      </c>
      <c r="B51" s="122" t="s">
        <v>92</v>
      </c>
      <c r="C51" s="123"/>
      <c r="D51" s="123"/>
      <c r="E51" s="124"/>
      <c r="F51" s="105">
        <f>SUM(F49+G50)</f>
        <v>60271</v>
      </c>
      <c r="G51" s="106"/>
      <c r="H51" s="105">
        <f>SUM(H49+I49)</f>
        <v>26587</v>
      </c>
      <c r="I51" s="106"/>
      <c r="J51" s="105">
        <f>SUM(K49+J49)</f>
        <v>148714</v>
      </c>
      <c r="K51" s="106"/>
      <c r="L51" s="105">
        <f>SUM(L49+M49)</f>
        <v>14728</v>
      </c>
      <c r="M51" s="106"/>
    </row>
    <row r="52" spans="1:13" s="25" customFormat="1" ht="13.5" customHeight="1">
      <c r="A52" s="61" t="s">
        <v>17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3"/>
    </row>
    <row r="54" spans="1:13" ht="12.75">
      <c r="A54" s="120" t="s">
        <v>111</v>
      </c>
      <c r="B54" s="121"/>
      <c r="C54" s="46" t="s">
        <v>93</v>
      </c>
      <c r="D54" s="76" t="s">
        <v>22</v>
      </c>
      <c r="E54" s="77"/>
      <c r="F54" s="76" t="s">
        <v>77</v>
      </c>
      <c r="G54" s="77"/>
      <c r="H54" s="76" t="s">
        <v>78</v>
      </c>
      <c r="I54" s="77"/>
      <c r="J54" s="76" t="s">
        <v>79</v>
      </c>
      <c r="K54" s="77"/>
      <c r="L54" s="76" t="s">
        <v>116</v>
      </c>
      <c r="M54" s="77"/>
    </row>
    <row r="55" spans="1:13" ht="13.5" customHeight="1">
      <c r="A55" s="36" t="s">
        <v>94</v>
      </c>
      <c r="B55" s="37"/>
      <c r="C55" s="58" t="s">
        <v>95</v>
      </c>
      <c r="D55" s="86" t="s">
        <v>112</v>
      </c>
      <c r="E55" s="104"/>
      <c r="F55" s="78">
        <v>1.5</v>
      </c>
      <c r="G55" s="79"/>
      <c r="H55" s="78">
        <v>15</v>
      </c>
      <c r="I55" s="79"/>
      <c r="J55" s="87" t="s">
        <v>112</v>
      </c>
      <c r="K55" s="88"/>
      <c r="L55" s="86">
        <v>1</v>
      </c>
      <c r="M55" s="79"/>
    </row>
    <row r="56" spans="1:13" ht="13.5" customHeight="1">
      <c r="A56" s="38" t="s">
        <v>96</v>
      </c>
      <c r="B56" s="39" t="s">
        <v>97</v>
      </c>
      <c r="C56" s="59" t="s">
        <v>84</v>
      </c>
      <c r="D56" s="110" t="s">
        <v>112</v>
      </c>
      <c r="E56" s="111"/>
      <c r="F56" s="80">
        <f>SUM(F55*9347)</f>
        <v>14020.5</v>
      </c>
      <c r="G56" s="81"/>
      <c r="H56" s="80">
        <f>SUM(H55*9347)</f>
        <v>140205</v>
      </c>
      <c r="I56" s="81"/>
      <c r="J56" s="89" t="s">
        <v>112</v>
      </c>
      <c r="K56" s="90"/>
      <c r="L56" s="80">
        <v>9347</v>
      </c>
      <c r="M56" s="81"/>
    </row>
    <row r="57" spans="1:13" ht="13.5" customHeight="1">
      <c r="A57" s="38" t="s">
        <v>98</v>
      </c>
      <c r="B57" s="39" t="s">
        <v>99</v>
      </c>
      <c r="C57" s="59" t="s">
        <v>84</v>
      </c>
      <c r="D57" s="82">
        <f>SUM(F51)</f>
        <v>60271</v>
      </c>
      <c r="E57" s="112"/>
      <c r="F57" s="82">
        <f>SUM(H51)</f>
        <v>26587</v>
      </c>
      <c r="G57" s="83"/>
      <c r="H57" s="82">
        <v>148714</v>
      </c>
      <c r="I57" s="83"/>
      <c r="J57" s="91">
        <f>SUM(L51)</f>
        <v>14728</v>
      </c>
      <c r="K57" s="92"/>
      <c r="L57" s="82">
        <v>1200</v>
      </c>
      <c r="M57" s="83"/>
    </row>
    <row r="58" spans="1:13" ht="13.5" customHeight="1">
      <c r="A58" s="40" t="s">
        <v>100</v>
      </c>
      <c r="B58" s="41" t="s">
        <v>101</v>
      </c>
      <c r="C58" s="60" t="s">
        <v>95</v>
      </c>
      <c r="D58" s="108">
        <f>SUM(D57/9347)</f>
        <v>6.448165186690916</v>
      </c>
      <c r="E58" s="103"/>
      <c r="F58" s="108">
        <f>SUM(F57/9347)</f>
        <v>2.8444420669733606</v>
      </c>
      <c r="G58" s="109"/>
      <c r="H58" s="108">
        <f>SUM(H57/9347)</f>
        <v>15.91034556542206</v>
      </c>
      <c r="I58" s="109"/>
      <c r="J58" s="102">
        <f>SUM(J57/9347)</f>
        <v>1.5756927356371029</v>
      </c>
      <c r="K58" s="103"/>
      <c r="L58" s="108">
        <f>SUM(L57/9347)</f>
        <v>0.1283834385364288</v>
      </c>
      <c r="M58" s="109"/>
    </row>
    <row r="60" spans="1:13" ht="13.5" customHeight="1">
      <c r="A60" s="84" t="s">
        <v>21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</row>
    <row r="61" spans="1:13" ht="13.5" customHeight="1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</row>
    <row r="62" spans="1:13" ht="13.5" customHeight="1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</row>
    <row r="63" spans="1:13" ht="13.5" customHeight="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</row>
    <row r="66" spans="1:11" ht="13.5" customHeight="1">
      <c r="A66" s="69" t="s">
        <v>117</v>
      </c>
      <c r="B66" s="67" t="s">
        <v>118</v>
      </c>
      <c r="C66" s="72">
        <f>SUM(D57:M57)</f>
        <v>251500</v>
      </c>
      <c r="D66" s="73"/>
      <c r="E66" s="71" t="s">
        <v>120</v>
      </c>
      <c r="F66" s="71"/>
      <c r="G66" s="71"/>
      <c r="H66" s="71"/>
      <c r="I66" s="71"/>
      <c r="J66" s="71"/>
      <c r="K66" s="71"/>
    </row>
    <row r="67" spans="1:11" ht="13.5" customHeight="1">
      <c r="A67" s="70"/>
      <c r="B67" s="68" t="s">
        <v>119</v>
      </c>
      <c r="C67" s="74">
        <v>9347</v>
      </c>
      <c r="D67" s="75"/>
      <c r="E67" s="71"/>
      <c r="F67" s="71"/>
      <c r="G67" s="71"/>
      <c r="H67" s="71"/>
      <c r="I67" s="71"/>
      <c r="J67" s="71"/>
      <c r="K67" s="71"/>
    </row>
  </sheetData>
  <mergeCells count="59">
    <mergeCell ref="A38:K38"/>
    <mergeCell ref="L38:M38"/>
    <mergeCell ref="A39:A42"/>
    <mergeCell ref="B39:B42"/>
    <mergeCell ref="E39:M39"/>
    <mergeCell ref="E40:E41"/>
    <mergeCell ref="F40:G40"/>
    <mergeCell ref="H40:I40"/>
    <mergeCell ref="J40:K40"/>
    <mergeCell ref="L1:M1"/>
    <mergeCell ref="A1:K1"/>
    <mergeCell ref="E2:M2"/>
    <mergeCell ref="A54:B54"/>
    <mergeCell ref="L51:M51"/>
    <mergeCell ref="B51:E51"/>
    <mergeCell ref="C50:E50"/>
    <mergeCell ref="L40:M40"/>
    <mergeCell ref="F51:G51"/>
    <mergeCell ref="H51:I51"/>
    <mergeCell ref="A60:M63"/>
    <mergeCell ref="H58:I58"/>
    <mergeCell ref="L58:M58"/>
    <mergeCell ref="H56:I56"/>
    <mergeCell ref="D56:E56"/>
    <mergeCell ref="D57:E57"/>
    <mergeCell ref="D58:E58"/>
    <mergeCell ref="F58:G58"/>
    <mergeCell ref="A2:A5"/>
    <mergeCell ref="J3:K3"/>
    <mergeCell ref="L3:M3"/>
    <mergeCell ref="J58:K58"/>
    <mergeCell ref="D54:E54"/>
    <mergeCell ref="D55:E55"/>
    <mergeCell ref="H54:I54"/>
    <mergeCell ref="H55:I55"/>
    <mergeCell ref="J54:K54"/>
    <mergeCell ref="J51:K51"/>
    <mergeCell ref="H3:I3"/>
    <mergeCell ref="F3:G3"/>
    <mergeCell ref="E3:E4"/>
    <mergeCell ref="B2:B5"/>
    <mergeCell ref="A35:M36"/>
    <mergeCell ref="H57:I57"/>
    <mergeCell ref="L57:M57"/>
    <mergeCell ref="L55:M55"/>
    <mergeCell ref="L56:M56"/>
    <mergeCell ref="J55:K55"/>
    <mergeCell ref="J56:K56"/>
    <mergeCell ref="J57:K57"/>
    <mergeCell ref="L54:M54"/>
    <mergeCell ref="A43:B43"/>
    <mergeCell ref="F54:G54"/>
    <mergeCell ref="F55:G55"/>
    <mergeCell ref="F56:G56"/>
    <mergeCell ref="F57:G57"/>
    <mergeCell ref="A66:A67"/>
    <mergeCell ref="E66:K67"/>
    <mergeCell ref="C66:D66"/>
    <mergeCell ref="C67:D67"/>
  </mergeCells>
  <printOptions horizontalCentered="1" verticalCentered="1"/>
  <pageMargins left="0" right="0" top="0.7086614173228347" bottom="0.3937007874015748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ffx</dc:creator>
  <cp:keywords/>
  <dc:description/>
  <cp:lastModifiedBy>Ettore</cp:lastModifiedBy>
  <cp:lastPrinted>2001-08-02T16:13:47Z</cp:lastPrinted>
  <dcterms:created xsi:type="dcterms:W3CDTF">2001-08-01T11:44:09Z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